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macuser/Desktop/"/>
    </mc:Choice>
  </mc:AlternateContent>
  <bookViews>
    <workbookView xWindow="0" yWindow="460" windowWidth="27320" windowHeight="14820" tabRatio="500" activeTab="1"/>
  </bookViews>
  <sheets>
    <sheet name="Sheet1" sheetId="1" r:id="rId1"/>
    <sheet name="Sheet2" sheetId="2" r:id="rId2"/>
    <sheet name="Sheet3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6" i="1" l="1"/>
  <c r="Z15" i="1"/>
  <c r="Z14" i="1"/>
  <c r="M15" i="1"/>
  <c r="M16" i="1"/>
  <c r="M14" i="1"/>
  <c r="V15" i="1"/>
  <c r="V14" i="1"/>
  <c r="R15" i="1"/>
  <c r="R14" i="1"/>
  <c r="I15" i="1"/>
  <c r="I14" i="1"/>
  <c r="E15" i="1"/>
  <c r="E14" i="1"/>
  <c r="A15" i="1"/>
  <c r="A14" i="1"/>
  <c r="AA14" i="1"/>
  <c r="AA15" i="1"/>
  <c r="AA16" i="1"/>
  <c r="AA17" i="1"/>
  <c r="AB14" i="1"/>
  <c r="AB15" i="1"/>
  <c r="AB16" i="1"/>
  <c r="AB17" i="1"/>
  <c r="AB18" i="1"/>
  <c r="AA18" i="1"/>
  <c r="AA5" i="1"/>
  <c r="AB5" i="1"/>
  <c r="AB6" i="1"/>
  <c r="AA6" i="1"/>
  <c r="N14" i="1"/>
  <c r="N15" i="1"/>
  <c r="N16" i="1"/>
  <c r="N17" i="1"/>
  <c r="O14" i="1"/>
  <c r="O15" i="1"/>
  <c r="O16" i="1"/>
  <c r="O17" i="1"/>
  <c r="P14" i="1"/>
  <c r="P15" i="1"/>
  <c r="P16" i="1"/>
  <c r="P17" i="1"/>
  <c r="P18" i="1"/>
  <c r="O18" i="1"/>
  <c r="N18" i="1"/>
  <c r="N5" i="1"/>
  <c r="O5" i="1"/>
  <c r="P5" i="1"/>
  <c r="O6" i="1"/>
  <c r="P6" i="1"/>
  <c r="N6" i="1"/>
  <c r="AK9" i="2"/>
  <c r="AL9" i="2"/>
  <c r="AM9" i="2"/>
  <c r="AJ9" i="2"/>
  <c r="AE6" i="2"/>
  <c r="AF6" i="2"/>
  <c r="AG6" i="2"/>
  <c r="AD6" i="2"/>
  <c r="X6" i="2"/>
  <c r="Y6" i="2"/>
  <c r="Z6" i="2"/>
  <c r="AA6" i="2"/>
  <c r="S6" i="2"/>
  <c r="T6" i="2"/>
  <c r="U6" i="2"/>
  <c r="N6" i="2"/>
  <c r="P6" i="2"/>
  <c r="O6" i="2"/>
  <c r="H6" i="2"/>
  <c r="K6" i="2"/>
  <c r="J6" i="2"/>
  <c r="I6" i="2"/>
  <c r="C6" i="2"/>
  <c r="D6" i="2"/>
  <c r="E6" i="2"/>
  <c r="B6" i="2"/>
  <c r="AM8" i="2"/>
  <c r="AL8" i="2"/>
  <c r="AK8" i="2"/>
  <c r="AJ8" i="2"/>
  <c r="AG5" i="2"/>
  <c r="AF5" i="2"/>
  <c r="AE5" i="2"/>
  <c r="AD5" i="2"/>
  <c r="AA5" i="2"/>
  <c r="Z5" i="2"/>
  <c r="Y5" i="2"/>
  <c r="X5" i="2"/>
  <c r="U5" i="2"/>
  <c r="T5" i="2"/>
  <c r="S5" i="2"/>
  <c r="P5" i="2"/>
  <c r="O5" i="2"/>
  <c r="N5" i="2"/>
  <c r="K5" i="2"/>
  <c r="J5" i="2"/>
  <c r="I5" i="2"/>
  <c r="H5" i="2"/>
  <c r="E5" i="2"/>
  <c r="D5" i="2"/>
  <c r="C5" i="2"/>
  <c r="B5" i="2"/>
  <c r="W14" i="1"/>
  <c r="W15" i="1"/>
  <c r="W16" i="1"/>
  <c r="X14" i="1"/>
  <c r="X15" i="1"/>
  <c r="X16" i="1"/>
  <c r="X17" i="1"/>
  <c r="W17" i="1"/>
  <c r="W4" i="1"/>
  <c r="X4" i="1"/>
  <c r="X5" i="1"/>
  <c r="W5" i="1"/>
  <c r="S14" i="1"/>
  <c r="S15" i="1"/>
  <c r="S16" i="1"/>
  <c r="T14" i="1"/>
  <c r="T15" i="1"/>
  <c r="T16" i="1"/>
  <c r="T17" i="1"/>
  <c r="S17" i="1"/>
  <c r="S4" i="1"/>
  <c r="T4" i="1"/>
  <c r="T5" i="1"/>
  <c r="S5" i="1"/>
  <c r="K15" i="1"/>
  <c r="J15" i="1"/>
  <c r="K14" i="1"/>
  <c r="J14" i="1"/>
  <c r="G15" i="1"/>
  <c r="F15" i="1"/>
  <c r="G14" i="1"/>
  <c r="F14" i="1"/>
  <c r="B15" i="1"/>
  <c r="C15" i="1"/>
  <c r="C14" i="1"/>
  <c r="B14" i="1"/>
  <c r="J16" i="1"/>
  <c r="K16" i="1"/>
  <c r="K17" i="1"/>
  <c r="J17" i="1"/>
  <c r="F16" i="1"/>
  <c r="G16" i="1"/>
  <c r="G17" i="1"/>
  <c r="F17" i="1"/>
  <c r="B16" i="1"/>
  <c r="C16" i="1"/>
  <c r="C17" i="1"/>
  <c r="B17" i="1"/>
  <c r="J4" i="1"/>
  <c r="K4" i="1"/>
  <c r="K5" i="1"/>
  <c r="J5" i="1"/>
  <c r="F4" i="1"/>
  <c r="G4" i="1"/>
  <c r="G5" i="1"/>
  <c r="F5" i="1"/>
  <c r="B4" i="1"/>
  <c r="C4" i="1"/>
  <c r="C5" i="1"/>
  <c r="B5" i="1"/>
</calcChain>
</file>

<file path=xl/sharedStrings.xml><?xml version="1.0" encoding="utf-8"?>
<sst xmlns="http://schemas.openxmlformats.org/spreadsheetml/2006/main" count="165" uniqueCount="91">
  <si>
    <t>J4QK.A</t>
    <phoneticPr fontId="1"/>
  </si>
  <si>
    <t>のあたま</t>
    <phoneticPr fontId="1"/>
  </si>
  <si>
    <t>合計</t>
    <phoneticPr fontId="1"/>
  </si>
  <si>
    <t>EBA</t>
    <phoneticPr fontId="1"/>
  </si>
  <si>
    <t>KANAK</t>
    <phoneticPr fontId="1"/>
  </si>
  <si>
    <t>(株)PASELIcheck</t>
    <phoneticPr fontId="1"/>
  </si>
  <si>
    <t>S-TORA</t>
    <phoneticPr fontId="1"/>
  </si>
  <si>
    <t>EBA</t>
    <phoneticPr fontId="1"/>
  </si>
  <si>
    <t>J4QK.A</t>
    <phoneticPr fontId="1"/>
  </si>
  <si>
    <t>Fly-Sky</t>
    <phoneticPr fontId="1"/>
  </si>
  <si>
    <t>YUTTER</t>
    <phoneticPr fontId="1"/>
  </si>
  <si>
    <t>NOTE</t>
    <phoneticPr fontId="1"/>
  </si>
  <si>
    <t>かご</t>
    <phoneticPr fontId="1"/>
  </si>
  <si>
    <t>KASHIPAN</t>
    <phoneticPr fontId="1"/>
  </si>
  <si>
    <t>ゆずたん</t>
    <phoneticPr fontId="1"/>
  </si>
  <si>
    <t>BONE!</t>
    <phoneticPr fontId="1"/>
  </si>
  <si>
    <t>T*CHA</t>
    <phoneticPr fontId="1"/>
  </si>
  <si>
    <t>J4QK.A</t>
    <phoneticPr fontId="1"/>
  </si>
  <si>
    <t>しゃー</t>
    <phoneticPr fontId="1"/>
  </si>
  <si>
    <t>masamoi</t>
    <phoneticPr fontId="1"/>
  </si>
  <si>
    <t>STOICCCC</t>
    <phoneticPr fontId="1"/>
  </si>
  <si>
    <t>T*CHA</t>
    <phoneticPr fontId="1"/>
  </si>
  <si>
    <t>YUTTER</t>
    <phoneticPr fontId="1"/>
  </si>
  <si>
    <t>かご</t>
    <phoneticPr fontId="1"/>
  </si>
  <si>
    <t>J4QK.A</t>
    <phoneticPr fontId="1"/>
  </si>
  <si>
    <t>masamoi</t>
    <phoneticPr fontId="1"/>
  </si>
  <si>
    <t>STOICCCC</t>
    <phoneticPr fontId="1"/>
  </si>
  <si>
    <t>(株)PASELIcheck</t>
    <phoneticPr fontId="1"/>
  </si>
  <si>
    <t>パパラチア・マーガレット</t>
    <phoneticPr fontId="1"/>
  </si>
  <si>
    <t>あおは</t>
    <phoneticPr fontId="1"/>
  </si>
  <si>
    <t>ディメ&amp;ジョン</t>
    <phoneticPr fontId="1"/>
  </si>
  <si>
    <t>Maica</t>
    <phoneticPr fontId="1"/>
  </si>
  <si>
    <t>ホロギアム</t>
    <phoneticPr fontId="1"/>
  </si>
  <si>
    <t>古明地こいし&amp;古明地さとり</t>
    <phoneticPr fontId="1"/>
  </si>
  <si>
    <t>あげは</t>
    <phoneticPr fontId="1"/>
  </si>
  <si>
    <t>メディスィア</t>
    <phoneticPr fontId="1"/>
  </si>
  <si>
    <t>MAJO-Achim</t>
    <phoneticPr fontId="1"/>
  </si>
  <si>
    <t>藤崎詩織</t>
    <phoneticPr fontId="1"/>
  </si>
  <si>
    <t>エクレアル・パラディ</t>
    <phoneticPr fontId="1"/>
  </si>
  <si>
    <t>オーキヌス</t>
    <phoneticPr fontId="1"/>
  </si>
  <si>
    <t>マデレイン</t>
    <phoneticPr fontId="1"/>
  </si>
  <si>
    <t>カガチ</t>
    <phoneticPr fontId="1"/>
  </si>
  <si>
    <t>ブリアレオス</t>
    <phoneticPr fontId="1"/>
  </si>
  <si>
    <t>むっつん</t>
    <phoneticPr fontId="1"/>
  </si>
  <si>
    <t>(株)PASELIcheck</t>
    <phoneticPr fontId="1"/>
  </si>
  <si>
    <t>(株)PASELIcheck</t>
    <phoneticPr fontId="1"/>
  </si>
  <si>
    <t>Eternal Prayer</t>
    <phoneticPr fontId="1"/>
  </si>
  <si>
    <t>105小節のラストページ</t>
    <phoneticPr fontId="1"/>
  </si>
  <si>
    <t>天黎鏡明</t>
    <phoneticPr fontId="1"/>
  </si>
  <si>
    <t>順位</t>
    <phoneticPr fontId="1"/>
  </si>
  <si>
    <t>勝敗</t>
    <phoneticPr fontId="1"/>
  </si>
  <si>
    <t>1回戦第1試合</t>
    <phoneticPr fontId="1"/>
  </si>
  <si>
    <t>1回戦第2試合</t>
    <phoneticPr fontId="1"/>
  </si>
  <si>
    <t>1回戦第3試合</t>
    <phoneticPr fontId="1"/>
  </si>
  <si>
    <t>敗者復活戦</t>
    <phoneticPr fontId="1"/>
  </si>
  <si>
    <t>準決勝第1試合</t>
    <phoneticPr fontId="1"/>
  </si>
  <si>
    <t>準決勝第2試合</t>
    <phoneticPr fontId="1"/>
  </si>
  <si>
    <t>決勝戦</t>
    <phoneticPr fontId="1"/>
  </si>
  <si>
    <t>↑下側の表は上側を4倍(1人分のミッションに換算)した達成率。</t>
    <phoneticPr fontId="1"/>
  </si>
  <si>
    <t>↑上側の表は4人分の解放ミッションを2人でプレーした際の達成率。（敗者復活戦は4人分のミッションを3人でプレー）</t>
    <phoneticPr fontId="1"/>
  </si>
  <si>
    <t>1回戦第4試合</t>
    <phoneticPr fontId="1"/>
  </si>
  <si>
    <t>永遠に続く道</t>
    <phoneticPr fontId="1"/>
  </si>
  <si>
    <t>GRISAILLE</t>
    <phoneticPr fontId="1"/>
  </si>
  <si>
    <t>Sparkle Justice</t>
    <phoneticPr fontId="1"/>
  </si>
  <si>
    <t>Sodasplash!</t>
    <phoneticPr fontId="1"/>
  </si>
  <si>
    <t>Sirius</t>
    <phoneticPr fontId="1"/>
  </si>
  <si>
    <t>H_Y_D_R</t>
    <phoneticPr fontId="1"/>
  </si>
  <si>
    <t>千本桜</t>
    <phoneticPr fontId="1"/>
  </si>
  <si>
    <t>inverted RAINBOW (MUSECA ver.)</t>
    <phoneticPr fontId="1"/>
  </si>
  <si>
    <t>Prayer</t>
    <phoneticPr fontId="1"/>
  </si>
  <si>
    <t>ナイト・オブ・ナイツ</t>
    <phoneticPr fontId="1"/>
  </si>
  <si>
    <t>antiphona</t>
    <phoneticPr fontId="1"/>
  </si>
  <si>
    <t>Blacksphere</t>
    <phoneticPr fontId="1"/>
  </si>
  <si>
    <t>XclusivE Disjunction</t>
    <phoneticPr fontId="1"/>
  </si>
  <si>
    <t>ZEPHYRANTHES</t>
    <phoneticPr fontId="1"/>
  </si>
  <si>
    <t>Blacksphere</t>
    <phoneticPr fontId="1"/>
  </si>
  <si>
    <t>天空の花の都</t>
    <phoneticPr fontId="1"/>
  </si>
  <si>
    <t>Bioslaves</t>
    <phoneticPr fontId="1"/>
  </si>
  <si>
    <t>{albus}</t>
    <phoneticPr fontId="1"/>
  </si>
  <si>
    <t>Redshift</t>
    <phoneticPr fontId="1"/>
  </si>
  <si>
    <t>SHOCKER BREAKER</t>
    <phoneticPr fontId="1"/>
  </si>
  <si>
    <t>Refrain</t>
    <phoneticPr fontId="1"/>
  </si>
  <si>
    <t>DDX</t>
    <phoneticPr fontId="1"/>
  </si>
  <si>
    <t>魔理沙は大変なものを盗んでいきました</t>
    <phoneticPr fontId="1"/>
  </si>
  <si>
    <t>MeteorA</t>
    <phoneticPr fontId="1"/>
  </si>
  <si>
    <t>Still Lonesome</t>
    <phoneticPr fontId="1"/>
  </si>
  <si>
    <t>○</t>
    <phoneticPr fontId="1"/>
  </si>
  <si>
    <t>○</t>
    <phoneticPr fontId="1"/>
  </si>
  <si>
    <t>○</t>
    <phoneticPr fontId="1"/>
  </si>
  <si>
    <t>◎</t>
    <phoneticPr fontId="1"/>
  </si>
  <si>
    <t>エキシビションマッチ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</si>
</sst>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4"/>
      <color theme="0"/>
      <name val="Yu Gothic"/>
      <family val="2"/>
      <charset val="128"/>
      <scheme val="minor"/>
    </font>
    <font>
      <sz val="18"/>
      <color theme="0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u/>
      <sz val="12"/>
      <color theme="10"/>
      <name val="Yu Gothic"/>
      <family val="2"/>
      <charset val="128"/>
      <scheme val="minor"/>
    </font>
    <font>
      <u/>
      <sz val="12"/>
      <color theme="11"/>
      <name val="Yu Gothic"/>
      <family val="2"/>
      <charset val="128"/>
      <scheme val="minor"/>
    </font>
    <font>
      <sz val="12"/>
      <color theme="0"/>
      <name val="Yu Gothic"/>
      <family val="2"/>
      <charset val="128"/>
      <scheme val="minor"/>
    </font>
    <font>
      <sz val="16"/>
      <color theme="0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auto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5">
    <cellStyle name="ハイパーリンク" xfId="1" builtinId="8" hidden="1"/>
    <cellStyle name="ハイパーリンク" xfId="3" builtinId="8" hidden="1"/>
    <cellStyle name="標準" xfId="0" builtinId="0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workbookViewId="0"/>
  </sheetViews>
  <sheetFormatPr baseColWidth="12" defaultRowHeight="20" x14ac:dyDescent="0.3"/>
  <cols>
    <col min="1" max="7" width="18" style="4" customWidth="1"/>
    <col min="8" max="8" width="12.7109375" style="4"/>
    <col min="9" max="11" width="18" style="4" customWidth="1"/>
    <col min="12" max="12" width="12.7109375" style="4"/>
    <col min="13" max="16" width="18" style="4" customWidth="1"/>
    <col min="17" max="17" width="12.7109375" style="4"/>
    <col min="18" max="20" width="18" style="4" customWidth="1"/>
    <col min="21" max="21" width="12.7109375" style="4"/>
    <col min="22" max="24" width="18" style="4" customWidth="1"/>
    <col min="25" max="25" width="12.7109375" style="4"/>
    <col min="26" max="28" width="18" style="4" customWidth="1"/>
    <col min="29" max="16384" width="12.7109375" style="4"/>
  </cols>
  <sheetData>
    <row r="1" spans="1:28" ht="53" customHeight="1" x14ac:dyDescent="0.3">
      <c r="A1" s="1"/>
      <c r="B1" s="2" t="s">
        <v>0</v>
      </c>
      <c r="C1" s="3" t="s">
        <v>1</v>
      </c>
      <c r="E1" s="1"/>
      <c r="F1" s="2" t="s">
        <v>3</v>
      </c>
      <c r="G1" s="3" t="s">
        <v>4</v>
      </c>
      <c r="I1" s="1"/>
      <c r="J1" s="5" t="s">
        <v>5</v>
      </c>
      <c r="K1" s="3" t="s">
        <v>6</v>
      </c>
      <c r="M1" s="1"/>
      <c r="N1" s="2" t="s">
        <v>3</v>
      </c>
      <c r="O1" s="21" t="s">
        <v>1</v>
      </c>
      <c r="P1" s="3" t="s">
        <v>6</v>
      </c>
      <c r="R1" s="1"/>
      <c r="S1" s="2" t="s">
        <v>8</v>
      </c>
      <c r="T1" s="3" t="s">
        <v>4</v>
      </c>
      <c r="V1" s="1"/>
      <c r="W1" s="2" t="s">
        <v>1</v>
      </c>
      <c r="X1" s="6" t="s">
        <v>5</v>
      </c>
      <c r="Z1" s="1"/>
      <c r="AA1" s="2" t="s">
        <v>0</v>
      </c>
      <c r="AB1" s="6" t="s">
        <v>5</v>
      </c>
    </row>
    <row r="2" spans="1:28" ht="53" customHeight="1" x14ac:dyDescent="0.3">
      <c r="A2" s="20" t="s">
        <v>28</v>
      </c>
      <c r="B2" s="8">
        <v>33.4</v>
      </c>
      <c r="C2" s="9">
        <v>32.200000000000003</v>
      </c>
      <c r="E2" s="20" t="s">
        <v>30</v>
      </c>
      <c r="F2" s="8">
        <v>23.6</v>
      </c>
      <c r="G2" s="9">
        <v>31.3</v>
      </c>
      <c r="I2" s="7" t="s">
        <v>32</v>
      </c>
      <c r="J2" s="8">
        <v>33.1</v>
      </c>
      <c r="K2" s="9">
        <v>32.799999999999997</v>
      </c>
      <c r="M2" s="7" t="s">
        <v>34</v>
      </c>
      <c r="N2" s="8">
        <v>30.8</v>
      </c>
      <c r="O2" s="10">
        <v>31.1</v>
      </c>
      <c r="P2" s="9">
        <v>30.3</v>
      </c>
      <c r="R2" s="7" t="s">
        <v>37</v>
      </c>
      <c r="S2" s="8">
        <v>32.1</v>
      </c>
      <c r="T2" s="9">
        <v>30.8</v>
      </c>
      <c r="V2" s="7" t="s">
        <v>39</v>
      </c>
      <c r="W2" s="8">
        <v>32.4</v>
      </c>
      <c r="X2" s="9">
        <v>31.3</v>
      </c>
      <c r="Z2" s="7" t="s">
        <v>41</v>
      </c>
      <c r="AA2" s="8">
        <v>30.7</v>
      </c>
      <c r="AB2" s="11">
        <v>31.5</v>
      </c>
    </row>
    <row r="3" spans="1:28" ht="53" customHeight="1" x14ac:dyDescent="0.3">
      <c r="A3" s="7" t="s">
        <v>29</v>
      </c>
      <c r="B3" s="8">
        <v>31.2</v>
      </c>
      <c r="C3" s="9">
        <v>29.8</v>
      </c>
      <c r="E3" s="7" t="s">
        <v>31</v>
      </c>
      <c r="F3" s="8">
        <v>31.9</v>
      </c>
      <c r="G3" s="9">
        <v>32.4</v>
      </c>
      <c r="I3" s="20" t="s">
        <v>33</v>
      </c>
      <c r="J3" s="8">
        <v>55</v>
      </c>
      <c r="K3" s="9">
        <v>45</v>
      </c>
      <c r="M3" s="7" t="s">
        <v>35</v>
      </c>
      <c r="N3" s="8">
        <v>33.6</v>
      </c>
      <c r="O3" s="10">
        <v>34.6</v>
      </c>
      <c r="P3" s="9">
        <v>31.8</v>
      </c>
      <c r="R3" s="20" t="s">
        <v>38</v>
      </c>
      <c r="S3" s="8">
        <v>29.9</v>
      </c>
      <c r="T3" s="9">
        <v>25.2</v>
      </c>
      <c r="V3" s="7" t="s">
        <v>40</v>
      </c>
      <c r="W3" s="8">
        <v>28.2</v>
      </c>
      <c r="X3" s="9">
        <v>32.5</v>
      </c>
      <c r="Z3" s="7" t="s">
        <v>42</v>
      </c>
      <c r="AA3" s="8">
        <v>29.1</v>
      </c>
      <c r="AB3" s="11">
        <v>31.1</v>
      </c>
    </row>
    <row r="4" spans="1:28" ht="53" customHeight="1" x14ac:dyDescent="0.3">
      <c r="A4" s="12" t="s">
        <v>2</v>
      </c>
      <c r="B4" s="13">
        <f>SUM(B2:B3)</f>
        <v>64.599999999999994</v>
      </c>
      <c r="C4" s="14">
        <f>SUM(C2:C3)</f>
        <v>62</v>
      </c>
      <c r="E4" s="12" t="s">
        <v>2</v>
      </c>
      <c r="F4" s="13">
        <f>SUM(F2:F3)</f>
        <v>55.5</v>
      </c>
      <c r="G4" s="14">
        <f>SUM(G2:G3)</f>
        <v>63.7</v>
      </c>
      <c r="I4" s="12" t="s">
        <v>2</v>
      </c>
      <c r="J4" s="13">
        <f>SUM(J2:J3)</f>
        <v>88.1</v>
      </c>
      <c r="K4" s="14">
        <f>SUM(K2:K3)</f>
        <v>77.8</v>
      </c>
      <c r="M4" s="7" t="s">
        <v>36</v>
      </c>
      <c r="N4" s="8">
        <v>30.9</v>
      </c>
      <c r="O4" s="10">
        <v>30.9</v>
      </c>
      <c r="P4" s="9">
        <v>30.7</v>
      </c>
      <c r="R4" s="12" t="s">
        <v>2</v>
      </c>
      <c r="S4" s="13">
        <f>SUM(S2:S3)</f>
        <v>62</v>
      </c>
      <c r="T4" s="14">
        <f>SUM(T2:T3)</f>
        <v>56</v>
      </c>
      <c r="V4" s="12" t="s">
        <v>2</v>
      </c>
      <c r="W4" s="13">
        <f>SUM(W2:W3)</f>
        <v>60.599999999999994</v>
      </c>
      <c r="X4" s="14">
        <f>SUM(X2:X3)</f>
        <v>63.8</v>
      </c>
      <c r="Z4" s="7" t="s">
        <v>43</v>
      </c>
      <c r="AA4" s="8">
        <v>29.5</v>
      </c>
      <c r="AB4" s="11">
        <v>30.8</v>
      </c>
    </row>
    <row r="5" spans="1:28" ht="53" customHeight="1" x14ac:dyDescent="0.3">
      <c r="A5" s="15" t="s">
        <v>50</v>
      </c>
      <c r="B5" s="16" t="str">
        <f>IF(B4&gt;C4,"◎","")</f>
        <v>◎</v>
      </c>
      <c r="C5" s="17" t="str">
        <f>IF(B4&lt;C4,"◎","")</f>
        <v/>
      </c>
      <c r="E5" s="15" t="s">
        <v>50</v>
      </c>
      <c r="F5" s="16" t="str">
        <f>IF(F4&gt;G4,"◎","")</f>
        <v/>
      </c>
      <c r="G5" s="17" t="str">
        <f>IF(F4&lt;G4,"◎","")</f>
        <v>◎</v>
      </c>
      <c r="I5" s="15" t="s">
        <v>50</v>
      </c>
      <c r="J5" s="16" t="str">
        <f>IF(J4&gt;K4,"◎","")</f>
        <v>◎</v>
      </c>
      <c r="K5" s="17" t="str">
        <f>IF(J4&lt;K4,"◎","")</f>
        <v/>
      </c>
      <c r="M5" s="12" t="s">
        <v>2</v>
      </c>
      <c r="N5" s="13">
        <f>SUM(N2:N4)</f>
        <v>95.300000000000011</v>
      </c>
      <c r="O5" s="13">
        <f>SUM(O2:O4)</f>
        <v>96.6</v>
      </c>
      <c r="P5" s="14">
        <f>SUM(P2:P4)</f>
        <v>92.8</v>
      </c>
      <c r="R5" s="15" t="s">
        <v>50</v>
      </c>
      <c r="S5" s="16" t="str">
        <f>IF(S4&gt;T4,"◎","")</f>
        <v>◎</v>
      </c>
      <c r="T5" s="17" t="str">
        <f>IF(S4&lt;T4,"◎","")</f>
        <v/>
      </c>
      <c r="V5" s="15" t="s">
        <v>50</v>
      </c>
      <c r="W5" s="16" t="str">
        <f>IF(W4&gt;X4,"◎","")</f>
        <v/>
      </c>
      <c r="X5" s="17" t="str">
        <f>IF(W4&lt;X4,"◎","")</f>
        <v>◎</v>
      </c>
      <c r="Z5" s="12" t="s">
        <v>2</v>
      </c>
      <c r="AA5" s="13">
        <f>SUM(AA2:AA4)</f>
        <v>89.3</v>
      </c>
      <c r="AB5" s="18">
        <f>SUM(AB2:AB4)</f>
        <v>93.4</v>
      </c>
    </row>
    <row r="6" spans="1:28" ht="53" customHeight="1" x14ac:dyDescent="0.3">
      <c r="A6" s="27" t="s">
        <v>59</v>
      </c>
      <c r="B6" s="27"/>
      <c r="C6" s="27"/>
      <c r="M6" s="15" t="s">
        <v>50</v>
      </c>
      <c r="N6" s="16" t="str">
        <f>IF(MAX($N5:$P5)=N5,"◎","")</f>
        <v/>
      </c>
      <c r="O6" s="16" t="str">
        <f t="shared" ref="O6:P6" si="0">IF(MAX($N5:$P5)=O5,"◎","")</f>
        <v>◎</v>
      </c>
      <c r="P6" s="17" t="str">
        <f t="shared" si="0"/>
        <v/>
      </c>
      <c r="Z6" s="15" t="s">
        <v>50</v>
      </c>
      <c r="AA6" s="16" t="str">
        <f>IF(MAX($AA5:$AB5)=AA5,"◎","")</f>
        <v/>
      </c>
      <c r="AB6" s="19" t="str">
        <f>IF(MAX($AA5:$AB5)=AB5,"◎","")</f>
        <v>◎</v>
      </c>
    </row>
    <row r="8" spans="1:28" x14ac:dyDescent="0.3">
      <c r="A8" s="26" t="s">
        <v>51</v>
      </c>
      <c r="B8" s="26"/>
      <c r="C8" s="26"/>
      <c r="E8" s="26" t="s">
        <v>52</v>
      </c>
      <c r="F8" s="26"/>
      <c r="G8" s="26"/>
      <c r="I8" s="26" t="s">
        <v>53</v>
      </c>
      <c r="J8" s="26"/>
      <c r="K8" s="26"/>
      <c r="R8" s="26" t="s">
        <v>55</v>
      </c>
      <c r="S8" s="26"/>
      <c r="T8" s="26"/>
      <c r="V8" s="26" t="s">
        <v>56</v>
      </c>
      <c r="W8" s="26"/>
      <c r="X8" s="26"/>
    </row>
    <row r="9" spans="1:28" x14ac:dyDescent="0.3">
      <c r="A9" s="26"/>
      <c r="B9" s="26"/>
      <c r="C9" s="26"/>
      <c r="E9" s="26"/>
      <c r="F9" s="26"/>
      <c r="G9" s="26"/>
      <c r="I9" s="26"/>
      <c r="J9" s="26"/>
      <c r="K9" s="26"/>
      <c r="M9" s="26" t="s">
        <v>54</v>
      </c>
      <c r="N9" s="26"/>
      <c r="O9" s="26"/>
      <c r="P9" s="26"/>
      <c r="R9" s="26"/>
      <c r="S9" s="26"/>
      <c r="T9" s="26"/>
      <c r="V9" s="26"/>
      <c r="W9" s="26"/>
      <c r="X9" s="26"/>
      <c r="Z9" s="26" t="s">
        <v>57</v>
      </c>
      <c r="AA9" s="26"/>
      <c r="AB9" s="26"/>
    </row>
    <row r="10" spans="1:28" x14ac:dyDescent="0.3">
      <c r="M10" s="26"/>
      <c r="N10" s="26"/>
      <c r="O10" s="26"/>
      <c r="P10" s="26"/>
      <c r="Z10" s="26"/>
      <c r="AA10" s="26"/>
      <c r="AB10" s="26"/>
    </row>
    <row r="13" spans="1:28" ht="53" customHeight="1" x14ac:dyDescent="0.3">
      <c r="A13" s="1"/>
      <c r="B13" s="2" t="s">
        <v>8</v>
      </c>
      <c r="C13" s="3" t="s">
        <v>1</v>
      </c>
      <c r="E13" s="1"/>
      <c r="F13" s="2" t="s">
        <v>3</v>
      </c>
      <c r="G13" s="3" t="s">
        <v>4</v>
      </c>
      <c r="I13" s="1"/>
      <c r="J13" s="5" t="s">
        <v>5</v>
      </c>
      <c r="K13" s="3" t="s">
        <v>6</v>
      </c>
      <c r="M13" s="1"/>
      <c r="N13" s="2" t="s">
        <v>7</v>
      </c>
      <c r="O13" s="21" t="s">
        <v>1</v>
      </c>
      <c r="P13" s="3" t="s">
        <v>6</v>
      </c>
      <c r="R13" s="1"/>
      <c r="S13" s="2" t="s">
        <v>8</v>
      </c>
      <c r="T13" s="3" t="s">
        <v>4</v>
      </c>
      <c r="V13" s="1"/>
      <c r="W13" s="2" t="s">
        <v>1</v>
      </c>
      <c r="X13" s="6" t="s">
        <v>5</v>
      </c>
      <c r="Z13" s="1"/>
      <c r="AA13" s="5" t="s">
        <v>0</v>
      </c>
      <c r="AB13" s="6" t="s">
        <v>5</v>
      </c>
    </row>
    <row r="14" spans="1:28" ht="53" customHeight="1" x14ac:dyDescent="0.3">
      <c r="A14" s="20" t="str">
        <f>A2</f>
        <v>パパラチア・マーガレット</v>
      </c>
      <c r="B14" s="8">
        <f>B2*4</f>
        <v>133.6</v>
      </c>
      <c r="C14" s="11">
        <f>C2*4</f>
        <v>128.80000000000001</v>
      </c>
      <c r="E14" s="20" t="str">
        <f>E2</f>
        <v>ディメ&amp;ジョン</v>
      </c>
      <c r="F14" s="8">
        <f>F2*4</f>
        <v>94.4</v>
      </c>
      <c r="G14" s="11">
        <f>G2*4</f>
        <v>125.2</v>
      </c>
      <c r="I14" s="7" t="str">
        <f>I2</f>
        <v>ホロギアム</v>
      </c>
      <c r="J14" s="8">
        <f>J2*4</f>
        <v>132.4</v>
      </c>
      <c r="K14" s="11">
        <f>K2*4</f>
        <v>131.19999999999999</v>
      </c>
      <c r="M14" s="7" t="str">
        <f>M2</f>
        <v>あげは</v>
      </c>
      <c r="N14" s="8">
        <f t="shared" ref="N14:P15" si="1">N2*4</f>
        <v>123.2</v>
      </c>
      <c r="O14" s="8">
        <f t="shared" si="1"/>
        <v>124.4</v>
      </c>
      <c r="P14" s="11">
        <f t="shared" si="1"/>
        <v>121.2</v>
      </c>
      <c r="R14" s="7" t="str">
        <f>R2</f>
        <v>藤崎詩織</v>
      </c>
      <c r="S14" s="8">
        <f>S2*4</f>
        <v>128.4</v>
      </c>
      <c r="T14" s="11">
        <f>T2*4</f>
        <v>123.2</v>
      </c>
      <c r="V14" s="7" t="str">
        <f>V2</f>
        <v>オーキヌス</v>
      </c>
      <c r="W14" s="8">
        <f>W2*4</f>
        <v>129.6</v>
      </c>
      <c r="X14" s="11">
        <f>X2*4</f>
        <v>125.2</v>
      </c>
      <c r="Z14" s="7" t="str">
        <f>Z2</f>
        <v>カガチ</v>
      </c>
      <c r="AA14" s="8">
        <f>AA2*4</f>
        <v>122.8</v>
      </c>
      <c r="AB14" s="11">
        <f>AB2*4</f>
        <v>126</v>
      </c>
    </row>
    <row r="15" spans="1:28" ht="53" customHeight="1" x14ac:dyDescent="0.3">
      <c r="A15" s="7" t="str">
        <f>A3</f>
        <v>あおは</v>
      </c>
      <c r="B15" s="8">
        <f>B3*4</f>
        <v>124.8</v>
      </c>
      <c r="C15" s="11">
        <f>C3*4</f>
        <v>119.2</v>
      </c>
      <c r="E15" s="7" t="str">
        <f>E3</f>
        <v>Maica</v>
      </c>
      <c r="F15" s="8">
        <f>F3*4</f>
        <v>127.6</v>
      </c>
      <c r="G15" s="11">
        <f>G3*4</f>
        <v>129.6</v>
      </c>
      <c r="I15" s="20" t="str">
        <f>I3</f>
        <v>古明地こいし&amp;古明地さとり</v>
      </c>
      <c r="J15" s="8">
        <f>J3*4</f>
        <v>220</v>
      </c>
      <c r="K15" s="11">
        <f>K3*4</f>
        <v>180</v>
      </c>
      <c r="M15" s="7" t="str">
        <f t="shared" ref="M15:M16" si="2">M3</f>
        <v>メディスィア</v>
      </c>
      <c r="N15" s="8">
        <f t="shared" si="1"/>
        <v>134.4</v>
      </c>
      <c r="O15" s="8">
        <f t="shared" si="1"/>
        <v>138.4</v>
      </c>
      <c r="P15" s="11">
        <f t="shared" si="1"/>
        <v>127.2</v>
      </c>
      <c r="R15" s="20" t="str">
        <f>R3</f>
        <v>エクレアル・パラディ</v>
      </c>
      <c r="S15" s="8">
        <f>S3*4</f>
        <v>119.6</v>
      </c>
      <c r="T15" s="11">
        <f>T3*4</f>
        <v>100.8</v>
      </c>
      <c r="V15" s="7" t="str">
        <f>V3</f>
        <v>マデレイン</v>
      </c>
      <c r="W15" s="8">
        <f>W3*4</f>
        <v>112.8</v>
      </c>
      <c r="X15" s="11">
        <f>X3*4</f>
        <v>130</v>
      </c>
      <c r="Z15" s="7" t="str">
        <f t="shared" ref="Z15:Z16" si="3">Z3</f>
        <v>ブリアレオス</v>
      </c>
      <c r="AA15" s="8">
        <f>AA3*4</f>
        <v>116.4</v>
      </c>
      <c r="AB15" s="11">
        <f>AB3*4</f>
        <v>124.4</v>
      </c>
    </row>
    <row r="16" spans="1:28" ht="53" customHeight="1" x14ac:dyDescent="0.3">
      <c r="A16" s="12" t="s">
        <v>2</v>
      </c>
      <c r="B16" s="13">
        <f>SUM(B14:B15)</f>
        <v>258.39999999999998</v>
      </c>
      <c r="C16" s="14">
        <f>SUM(C14:C15)</f>
        <v>248</v>
      </c>
      <c r="E16" s="12" t="s">
        <v>2</v>
      </c>
      <c r="F16" s="13">
        <f>SUM(F14:F15)</f>
        <v>222</v>
      </c>
      <c r="G16" s="14">
        <f>SUM(G14:G15)</f>
        <v>254.8</v>
      </c>
      <c r="I16" s="12" t="s">
        <v>2</v>
      </c>
      <c r="J16" s="13">
        <f>SUM(J14:J15)</f>
        <v>352.4</v>
      </c>
      <c r="K16" s="14">
        <f>SUM(K14:K15)</f>
        <v>311.2</v>
      </c>
      <c r="M16" s="7" t="str">
        <f t="shared" si="2"/>
        <v>MAJO-Achim</v>
      </c>
      <c r="N16" s="8">
        <f>N4*4</f>
        <v>123.6</v>
      </c>
      <c r="O16" s="8">
        <f t="shared" ref="O16:P16" si="4">O4*4</f>
        <v>123.6</v>
      </c>
      <c r="P16" s="11">
        <f t="shared" si="4"/>
        <v>122.8</v>
      </c>
      <c r="R16" s="12" t="s">
        <v>2</v>
      </c>
      <c r="S16" s="13">
        <f>SUM(S14:S15)</f>
        <v>248</v>
      </c>
      <c r="T16" s="14">
        <f>SUM(T14:T15)</f>
        <v>224</v>
      </c>
      <c r="V16" s="12" t="s">
        <v>2</v>
      </c>
      <c r="W16" s="13">
        <f>SUM(W14:W15)</f>
        <v>242.39999999999998</v>
      </c>
      <c r="X16" s="14">
        <f>SUM(X14:X15)</f>
        <v>255.2</v>
      </c>
      <c r="Z16" s="7" t="str">
        <f t="shared" si="3"/>
        <v>むっつん</v>
      </c>
      <c r="AA16" s="8">
        <f>AA4*4</f>
        <v>118</v>
      </c>
      <c r="AB16" s="11">
        <f t="shared" ref="AB16" si="5">AB4*4</f>
        <v>123.2</v>
      </c>
    </row>
    <row r="17" spans="1:28" ht="53" customHeight="1" x14ac:dyDescent="0.3">
      <c r="A17" s="15" t="s">
        <v>50</v>
      </c>
      <c r="B17" s="16" t="str">
        <f>IF(B16&gt;C16,"◎","")</f>
        <v>◎</v>
      </c>
      <c r="C17" s="17" t="str">
        <f>IF(B16&lt;C16,"◎","")</f>
        <v/>
      </c>
      <c r="E17" s="15" t="s">
        <v>50</v>
      </c>
      <c r="F17" s="16" t="str">
        <f>IF(F16&gt;G16,"◎","")</f>
        <v/>
      </c>
      <c r="G17" s="17" t="str">
        <f>IF(F16&lt;G16,"◎","")</f>
        <v>◎</v>
      </c>
      <c r="I17" s="15" t="s">
        <v>50</v>
      </c>
      <c r="J17" s="16" t="str">
        <f>IF(J16&gt;K16,"◎","")</f>
        <v>◎</v>
      </c>
      <c r="K17" s="17" t="str">
        <f>IF(J16&lt;K16,"◎","")</f>
        <v/>
      </c>
      <c r="M17" s="12" t="s">
        <v>2</v>
      </c>
      <c r="N17" s="13">
        <f>SUM(N14:N16)</f>
        <v>381.20000000000005</v>
      </c>
      <c r="O17" s="13">
        <f>SUM(O14:O16)</f>
        <v>386.4</v>
      </c>
      <c r="P17" s="14">
        <f>SUM(P14:P16)</f>
        <v>371.2</v>
      </c>
      <c r="R17" s="15" t="s">
        <v>50</v>
      </c>
      <c r="S17" s="16" t="str">
        <f>IF(S16&gt;T16,"◎","")</f>
        <v>◎</v>
      </c>
      <c r="T17" s="17" t="str">
        <f>IF(S16&lt;T16,"◎","")</f>
        <v/>
      </c>
      <c r="V17" s="15" t="s">
        <v>50</v>
      </c>
      <c r="W17" s="16" t="str">
        <f>IF(W16&gt;X16,"◎","")</f>
        <v/>
      </c>
      <c r="X17" s="17" t="str">
        <f>IF(W16&lt;X16,"◎","")</f>
        <v>◎</v>
      </c>
      <c r="Z17" s="12" t="s">
        <v>2</v>
      </c>
      <c r="AA17" s="13">
        <f>SUM(AA14:AA16)</f>
        <v>357.2</v>
      </c>
      <c r="AB17" s="18">
        <f>SUM(AB14:AB16)</f>
        <v>373.6</v>
      </c>
    </row>
    <row r="18" spans="1:28" ht="53" customHeight="1" x14ac:dyDescent="0.3">
      <c r="A18" s="27" t="s">
        <v>58</v>
      </c>
      <c r="B18" s="27"/>
      <c r="C18" s="27"/>
      <c r="M18" s="15" t="s">
        <v>50</v>
      </c>
      <c r="N18" s="16" t="str">
        <f>IF(MAX($N17:$P17)=N17,"◎","")</f>
        <v/>
      </c>
      <c r="O18" s="16" t="str">
        <f t="shared" ref="O18" si="6">IF(MAX($N17:$P17)=O17,"◎","")</f>
        <v>◎</v>
      </c>
      <c r="P18" s="17" t="str">
        <f t="shared" ref="P18" si="7">IF(MAX($N17:$P17)=P17,"◎","")</f>
        <v/>
      </c>
      <c r="Z18" s="15" t="s">
        <v>50</v>
      </c>
      <c r="AA18" s="16" t="str">
        <f>IF(MAX($AA17:$AB17)=AA17,"◎","")</f>
        <v/>
      </c>
      <c r="AB18" s="19" t="str">
        <f>IF(MAX($AA17:$AB17)=AB17,"◎","")</f>
        <v>◎</v>
      </c>
    </row>
  </sheetData>
  <mergeCells count="9">
    <mergeCell ref="Z9:AB10"/>
    <mergeCell ref="A6:C6"/>
    <mergeCell ref="A18:C18"/>
    <mergeCell ref="A8:C9"/>
    <mergeCell ref="E8:G9"/>
    <mergeCell ref="I8:K9"/>
    <mergeCell ref="M9:P10"/>
    <mergeCell ref="R8:T9"/>
    <mergeCell ref="V8:X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workbookViewId="0"/>
  </sheetViews>
  <sheetFormatPr baseColWidth="12" defaultRowHeight="20" x14ac:dyDescent="0.3"/>
  <cols>
    <col min="1" max="5" width="18" style="4" customWidth="1"/>
    <col min="6" max="6" width="12.7109375" style="4"/>
    <col min="7" max="11" width="18" style="4" customWidth="1"/>
    <col min="12" max="12" width="12.7109375" style="4"/>
    <col min="13" max="16" width="18" style="4" customWidth="1"/>
    <col min="17" max="17" width="12.7109375" style="4"/>
    <col min="18" max="21" width="18" style="4" customWidth="1"/>
    <col min="22" max="22" width="12.7109375" style="4"/>
    <col min="23" max="27" width="18" style="4" customWidth="1"/>
    <col min="28" max="28" width="12.7109375" style="4"/>
    <col min="29" max="33" width="18" style="4" customWidth="1"/>
    <col min="34" max="34" width="12.7109375" style="4"/>
    <col min="35" max="39" width="18" style="4" customWidth="1"/>
    <col min="40" max="16384" width="12.7109375" style="4"/>
  </cols>
  <sheetData>
    <row r="1" spans="1:39" ht="53" customHeight="1" x14ac:dyDescent="0.3">
      <c r="A1" s="1"/>
      <c r="B1" s="5" t="s">
        <v>44</v>
      </c>
      <c r="C1" s="21" t="s">
        <v>9</v>
      </c>
      <c r="D1" s="21" t="s">
        <v>10</v>
      </c>
      <c r="E1" s="3" t="s">
        <v>11</v>
      </c>
      <c r="G1" s="1"/>
      <c r="H1" s="2" t="s">
        <v>12</v>
      </c>
      <c r="I1" s="21" t="s">
        <v>13</v>
      </c>
      <c r="J1" s="21" t="s">
        <v>14</v>
      </c>
      <c r="K1" s="3" t="s">
        <v>15</v>
      </c>
      <c r="M1" s="1"/>
      <c r="N1" s="2" t="s">
        <v>16</v>
      </c>
      <c r="O1" s="21" t="s">
        <v>17</v>
      </c>
      <c r="P1" s="22" t="s">
        <v>18</v>
      </c>
      <c r="R1" s="1"/>
      <c r="S1" s="2" t="s">
        <v>19</v>
      </c>
      <c r="T1" s="21" t="s">
        <v>20</v>
      </c>
      <c r="U1" s="22" t="s">
        <v>1</v>
      </c>
      <c r="W1" s="1"/>
      <c r="X1" s="5" t="s">
        <v>45</v>
      </c>
      <c r="Y1" s="21" t="s">
        <v>13</v>
      </c>
      <c r="Z1" s="21" t="s">
        <v>21</v>
      </c>
      <c r="AA1" s="3" t="s">
        <v>25</v>
      </c>
      <c r="AC1" s="1"/>
      <c r="AD1" s="2" t="s">
        <v>22</v>
      </c>
      <c r="AE1" s="21" t="s">
        <v>23</v>
      </c>
      <c r="AF1" s="21" t="s">
        <v>24</v>
      </c>
      <c r="AG1" s="3" t="s">
        <v>20</v>
      </c>
      <c r="AI1" s="1"/>
      <c r="AJ1" s="5" t="s">
        <v>27</v>
      </c>
      <c r="AK1" s="21" t="s">
        <v>21</v>
      </c>
      <c r="AL1" s="21" t="s">
        <v>23</v>
      </c>
      <c r="AM1" s="3" t="s">
        <v>26</v>
      </c>
    </row>
    <row r="2" spans="1:39" ht="53" customHeight="1" x14ac:dyDescent="0.3">
      <c r="A2" s="20" t="s">
        <v>46</v>
      </c>
      <c r="B2" s="8">
        <v>997834</v>
      </c>
      <c r="C2" s="10">
        <v>994946</v>
      </c>
      <c r="D2" s="10">
        <v>1000000</v>
      </c>
      <c r="E2" s="9">
        <v>995668</v>
      </c>
      <c r="G2" s="20" t="s">
        <v>61</v>
      </c>
      <c r="H2" s="8">
        <v>1000000</v>
      </c>
      <c r="I2" s="10">
        <v>997960</v>
      </c>
      <c r="J2" s="10">
        <v>989800</v>
      </c>
      <c r="K2" s="9">
        <v>997960</v>
      </c>
      <c r="M2" s="7" t="s">
        <v>64</v>
      </c>
      <c r="N2" s="8">
        <v>1000000</v>
      </c>
      <c r="O2" s="10">
        <v>997108</v>
      </c>
      <c r="P2" s="11">
        <v>996386</v>
      </c>
      <c r="R2" s="7" t="s">
        <v>67</v>
      </c>
      <c r="S2" s="8">
        <v>994346</v>
      </c>
      <c r="T2" s="10">
        <v>999486</v>
      </c>
      <c r="U2" s="11">
        <v>993832</v>
      </c>
      <c r="W2" s="20" t="s">
        <v>70</v>
      </c>
      <c r="X2" s="8">
        <v>999026</v>
      </c>
      <c r="Y2" s="10">
        <v>989287</v>
      </c>
      <c r="Z2" s="10">
        <v>993184</v>
      </c>
      <c r="AA2" s="9">
        <v>982956</v>
      </c>
      <c r="AC2" s="20" t="s">
        <v>73</v>
      </c>
      <c r="AD2" s="8">
        <v>972566</v>
      </c>
      <c r="AE2" s="10">
        <v>986283</v>
      </c>
      <c r="AF2" s="10">
        <v>984391</v>
      </c>
      <c r="AG2" s="9">
        <v>990067</v>
      </c>
      <c r="AI2" s="7" t="s">
        <v>76</v>
      </c>
      <c r="AJ2" s="8">
        <v>995968</v>
      </c>
      <c r="AK2" s="10">
        <v>989248</v>
      </c>
      <c r="AL2" s="10">
        <v>993728</v>
      </c>
      <c r="AM2" s="9">
        <v>987456</v>
      </c>
    </row>
    <row r="3" spans="1:39" ht="53" customHeight="1" x14ac:dyDescent="0.3">
      <c r="A3" s="20" t="s">
        <v>47</v>
      </c>
      <c r="B3" s="8">
        <v>995267</v>
      </c>
      <c r="C3" s="10">
        <v>995266</v>
      </c>
      <c r="D3" s="10">
        <v>997633</v>
      </c>
      <c r="E3" s="9">
        <v>993688</v>
      </c>
      <c r="G3" s="7" t="s">
        <v>62</v>
      </c>
      <c r="H3" s="8">
        <v>1000000</v>
      </c>
      <c r="I3" s="10">
        <v>999338</v>
      </c>
      <c r="J3" s="10">
        <v>996028</v>
      </c>
      <c r="K3" s="9">
        <v>996690</v>
      </c>
      <c r="M3" s="7" t="s">
        <v>65</v>
      </c>
      <c r="N3" s="8">
        <v>1000000</v>
      </c>
      <c r="O3" s="10">
        <v>1000000</v>
      </c>
      <c r="P3" s="11">
        <v>995284</v>
      </c>
      <c r="R3" s="25" t="s">
        <v>68</v>
      </c>
      <c r="S3" s="8">
        <v>994960</v>
      </c>
      <c r="T3" s="10">
        <v>995680</v>
      </c>
      <c r="U3" s="11">
        <v>992080</v>
      </c>
      <c r="W3" s="7" t="s">
        <v>71</v>
      </c>
      <c r="X3" s="8">
        <v>990613</v>
      </c>
      <c r="Y3" s="10">
        <v>970945</v>
      </c>
      <c r="Z3" s="10">
        <v>982120</v>
      </c>
      <c r="AA3" s="9">
        <v>967816</v>
      </c>
      <c r="AC3" s="24" t="s">
        <v>74</v>
      </c>
      <c r="AD3" s="8">
        <v>965165</v>
      </c>
      <c r="AE3" s="10">
        <v>977045</v>
      </c>
      <c r="AF3" s="10">
        <v>956144</v>
      </c>
      <c r="AG3" s="9">
        <v>983199</v>
      </c>
      <c r="AI3" s="7" t="s">
        <v>77</v>
      </c>
      <c r="AJ3" s="8">
        <v>982252</v>
      </c>
      <c r="AK3" s="10">
        <v>985419</v>
      </c>
      <c r="AL3" s="10">
        <v>979080</v>
      </c>
      <c r="AM3" s="9">
        <v>956903</v>
      </c>
    </row>
    <row r="4" spans="1:39" ht="53" customHeight="1" x14ac:dyDescent="0.3">
      <c r="A4" s="7" t="s">
        <v>48</v>
      </c>
      <c r="B4" s="8">
        <v>998742</v>
      </c>
      <c r="C4" s="10">
        <v>982389</v>
      </c>
      <c r="D4" s="10">
        <v>993711</v>
      </c>
      <c r="E4" s="9">
        <v>986792</v>
      </c>
      <c r="G4" s="20" t="s">
        <v>63</v>
      </c>
      <c r="H4" s="8">
        <v>997285</v>
      </c>
      <c r="I4" s="10">
        <v>990769</v>
      </c>
      <c r="J4" s="10">
        <v>983710</v>
      </c>
      <c r="K4" s="9">
        <v>986425</v>
      </c>
      <c r="M4" s="7" t="s">
        <v>66</v>
      </c>
      <c r="N4" s="8">
        <v>996635</v>
      </c>
      <c r="O4" s="10">
        <v>994951</v>
      </c>
      <c r="P4" s="11">
        <v>993270</v>
      </c>
      <c r="R4" s="7" t="s">
        <v>69</v>
      </c>
      <c r="S4" s="8">
        <v>982370</v>
      </c>
      <c r="T4" s="10">
        <v>998694</v>
      </c>
      <c r="U4" s="11">
        <v>976493</v>
      </c>
      <c r="W4" s="7" t="s">
        <v>72</v>
      </c>
      <c r="X4" s="8">
        <v>995801</v>
      </c>
      <c r="Y4" s="10">
        <v>989501</v>
      </c>
      <c r="Z4" s="10">
        <v>986882</v>
      </c>
      <c r="AA4" s="9">
        <v>975336</v>
      </c>
      <c r="AC4" s="7" t="s">
        <v>75</v>
      </c>
      <c r="AD4" s="8">
        <v>984259</v>
      </c>
      <c r="AE4" s="10">
        <v>992128</v>
      </c>
      <c r="AF4" s="10">
        <v>987930</v>
      </c>
      <c r="AG4" s="9">
        <v>992129</v>
      </c>
      <c r="AI4" s="7" t="s">
        <v>78</v>
      </c>
      <c r="AJ4" s="8">
        <v>987364</v>
      </c>
      <c r="AK4" s="10">
        <v>959662</v>
      </c>
      <c r="AL4" s="10">
        <v>986878</v>
      </c>
      <c r="AM4" s="9">
        <v>987364</v>
      </c>
    </row>
    <row r="5" spans="1:39" ht="53" customHeight="1" x14ac:dyDescent="0.3">
      <c r="A5" s="12" t="s">
        <v>2</v>
      </c>
      <c r="B5" s="13">
        <f>SUM(B2:B4)</f>
        <v>2991843</v>
      </c>
      <c r="C5" s="13">
        <f t="shared" ref="C5:E5" si="0">SUM(C2:C4)</f>
        <v>2972601</v>
      </c>
      <c r="D5" s="13">
        <f t="shared" si="0"/>
        <v>2991344</v>
      </c>
      <c r="E5" s="11">
        <f t="shared" si="0"/>
        <v>2976148</v>
      </c>
      <c r="G5" s="12" t="s">
        <v>2</v>
      </c>
      <c r="H5" s="13">
        <f>SUM(H2:H4)</f>
        <v>2997285</v>
      </c>
      <c r="I5" s="13">
        <f t="shared" ref="I5" si="1">SUM(I2:I4)</f>
        <v>2988067</v>
      </c>
      <c r="J5" s="13">
        <f t="shared" ref="J5" si="2">SUM(J2:J4)</f>
        <v>2969538</v>
      </c>
      <c r="K5" s="11">
        <f t="shared" ref="K5" si="3">SUM(K2:K4)</f>
        <v>2981075</v>
      </c>
      <c r="M5" s="12" t="s">
        <v>2</v>
      </c>
      <c r="N5" s="13">
        <f>SUM(N2:N4)</f>
        <v>2996635</v>
      </c>
      <c r="O5" s="13">
        <f t="shared" ref="O5" si="4">SUM(O2:O4)</f>
        <v>2992059</v>
      </c>
      <c r="P5" s="18">
        <f t="shared" ref="P5" si="5">SUM(P2:P4)</f>
        <v>2984940</v>
      </c>
      <c r="R5" s="12" t="s">
        <v>2</v>
      </c>
      <c r="S5" s="13">
        <f>SUM(S2:S4)</f>
        <v>2971676</v>
      </c>
      <c r="T5" s="13">
        <f t="shared" ref="T5" si="6">SUM(T2:T4)</f>
        <v>2993860</v>
      </c>
      <c r="U5" s="18">
        <f t="shared" ref="U5" si="7">SUM(U2:U4)</f>
        <v>2962405</v>
      </c>
      <c r="W5" s="12" t="s">
        <v>2</v>
      </c>
      <c r="X5" s="13">
        <f>SUM(X2:X4)</f>
        <v>2985440</v>
      </c>
      <c r="Y5" s="13">
        <f t="shared" ref="Y5" si="8">SUM(Y2:Y4)</f>
        <v>2949733</v>
      </c>
      <c r="Z5" s="13">
        <f t="shared" ref="Z5" si="9">SUM(Z2:Z4)</f>
        <v>2962186</v>
      </c>
      <c r="AA5" s="11">
        <f t="shared" ref="AA5" si="10">SUM(AA2:AA4)</f>
        <v>2926108</v>
      </c>
      <c r="AC5" s="12" t="s">
        <v>2</v>
      </c>
      <c r="AD5" s="13">
        <f>SUM(AD2:AD4)</f>
        <v>2921990</v>
      </c>
      <c r="AE5" s="13">
        <f t="shared" ref="AE5" si="11">SUM(AE2:AE4)</f>
        <v>2955456</v>
      </c>
      <c r="AF5" s="13">
        <f t="shared" ref="AF5" si="12">SUM(AF2:AF4)</f>
        <v>2928465</v>
      </c>
      <c r="AG5" s="11">
        <f t="shared" ref="AG5" si="13">SUM(AG2:AG4)</f>
        <v>2965395</v>
      </c>
      <c r="AI5" s="7" t="s">
        <v>79</v>
      </c>
      <c r="AJ5" s="8">
        <v>975523</v>
      </c>
      <c r="AK5" s="10">
        <v>970958</v>
      </c>
      <c r="AL5" s="10">
        <v>984646</v>
      </c>
      <c r="AM5" s="9">
        <v>976354</v>
      </c>
    </row>
    <row r="6" spans="1:39" ht="53" customHeight="1" x14ac:dyDescent="0.3">
      <c r="A6" s="15" t="s">
        <v>49</v>
      </c>
      <c r="B6" s="16">
        <f>RANK(B5,$B$5:$E$5,0)</f>
        <v>1</v>
      </c>
      <c r="C6" s="16">
        <f t="shared" ref="C6:E6" si="14">RANK(C5,$B$5:$E$5,0)</f>
        <v>4</v>
      </c>
      <c r="D6" s="23">
        <f t="shared" si="14"/>
        <v>2</v>
      </c>
      <c r="E6" s="17">
        <f t="shared" si="14"/>
        <v>3</v>
      </c>
      <c r="G6" s="15" t="s">
        <v>49</v>
      </c>
      <c r="H6" s="16">
        <f>RANK(H5,$H$5:$K$5,0)</f>
        <v>1</v>
      </c>
      <c r="I6" s="16">
        <f>RANK(I5,$H$5:$K$5,0)</f>
        <v>2</v>
      </c>
      <c r="J6" s="16">
        <f>RANK(J5,$H$5:$K$5,0)</f>
        <v>4</v>
      </c>
      <c r="K6" s="19">
        <f>RANK(K5,$H$5:$K$5,0)</f>
        <v>3</v>
      </c>
      <c r="M6" s="15" t="s">
        <v>49</v>
      </c>
      <c r="N6" s="16">
        <f>RANK(N5,$N$5:$P$5,0)</f>
        <v>1</v>
      </c>
      <c r="O6" s="16">
        <f>RANK(O5,$N$5:$P$5,0)</f>
        <v>2</v>
      </c>
      <c r="P6" s="19">
        <f>RANK(P5,$N$5:$P$5,0)</f>
        <v>3</v>
      </c>
      <c r="R6" s="15" t="s">
        <v>49</v>
      </c>
      <c r="S6" s="16">
        <f>RANK(S5,$S$5:$U$5,0)</f>
        <v>2</v>
      </c>
      <c r="T6" s="16">
        <f t="shared" ref="T6:U6" si="15">RANK(T5,$S$5:$U$5,0)</f>
        <v>1</v>
      </c>
      <c r="U6" s="19">
        <f t="shared" si="15"/>
        <v>3</v>
      </c>
      <c r="W6" s="15" t="s">
        <v>49</v>
      </c>
      <c r="X6" s="16">
        <f>RANK(X5,$X$5:$AA$5,0)</f>
        <v>1</v>
      </c>
      <c r="Y6" s="16">
        <f t="shared" ref="Y6:AA6" si="16">RANK(Y5,$X$5:$AA$5,0)</f>
        <v>3</v>
      </c>
      <c r="Z6" s="23">
        <f t="shared" si="16"/>
        <v>2</v>
      </c>
      <c r="AA6" s="17">
        <f t="shared" si="16"/>
        <v>4</v>
      </c>
      <c r="AC6" s="15" t="s">
        <v>49</v>
      </c>
      <c r="AD6" s="16">
        <f>RANK(AD5,$AD$5:$AG$5,0)</f>
        <v>4</v>
      </c>
      <c r="AE6" s="16">
        <f t="shared" ref="AE6:AG6" si="17">RANK(AE5,$AD$5:$AG$5,0)</f>
        <v>2</v>
      </c>
      <c r="AF6" s="23">
        <f t="shared" si="17"/>
        <v>3</v>
      </c>
      <c r="AG6" s="17">
        <f t="shared" si="17"/>
        <v>1</v>
      </c>
      <c r="AI6" s="20" t="s">
        <v>80</v>
      </c>
      <c r="AJ6" s="8">
        <v>997936</v>
      </c>
      <c r="AK6" s="10">
        <v>990713</v>
      </c>
      <c r="AL6" s="10">
        <v>997937</v>
      </c>
      <c r="AM6" s="9">
        <v>990712</v>
      </c>
    </row>
    <row r="7" spans="1:39" ht="53" customHeight="1" x14ac:dyDescent="0.3">
      <c r="AI7" s="7" t="s">
        <v>81</v>
      </c>
      <c r="AJ7" s="8">
        <v>974184</v>
      </c>
      <c r="AK7" s="10">
        <v>981099</v>
      </c>
      <c r="AL7" s="10">
        <v>964042</v>
      </c>
      <c r="AM7" s="9">
        <v>980177</v>
      </c>
    </row>
    <row r="8" spans="1:39" ht="53" customHeight="1" x14ac:dyDescent="0.3">
      <c r="A8" s="28" t="s">
        <v>51</v>
      </c>
      <c r="B8" s="28"/>
      <c r="C8" s="28"/>
      <c r="D8" s="28"/>
      <c r="E8" s="28"/>
      <c r="G8" s="28" t="s">
        <v>52</v>
      </c>
      <c r="H8" s="28"/>
      <c r="I8" s="28"/>
      <c r="J8" s="28"/>
      <c r="K8" s="28"/>
      <c r="M8" s="28" t="s">
        <v>53</v>
      </c>
      <c r="N8" s="28"/>
      <c r="O8" s="28"/>
      <c r="P8" s="28"/>
      <c r="R8" s="28" t="s">
        <v>60</v>
      </c>
      <c r="S8" s="28"/>
      <c r="T8" s="28"/>
      <c r="U8" s="28"/>
      <c r="W8" s="28" t="s">
        <v>55</v>
      </c>
      <c r="X8" s="28"/>
      <c r="Y8" s="28"/>
      <c r="Z8" s="28"/>
      <c r="AA8" s="28"/>
      <c r="AC8" s="28" t="s">
        <v>56</v>
      </c>
      <c r="AD8" s="28"/>
      <c r="AE8" s="28"/>
      <c r="AF8" s="28"/>
      <c r="AG8" s="28"/>
      <c r="AI8" s="12" t="s">
        <v>2</v>
      </c>
      <c r="AJ8" s="13">
        <f>SUM(AJ2:AJ7)</f>
        <v>5913227</v>
      </c>
      <c r="AK8" s="13">
        <f>SUM(AK2:AK7)</f>
        <v>5877099</v>
      </c>
      <c r="AL8" s="13">
        <f>SUM(AL2:AL7)</f>
        <v>5906311</v>
      </c>
      <c r="AM8" s="11">
        <f>SUM(AM2:AM7)</f>
        <v>5878966</v>
      </c>
    </row>
    <row r="9" spans="1:39" ht="53" customHeight="1" x14ac:dyDescent="0.3">
      <c r="AI9" s="15" t="s">
        <v>49</v>
      </c>
      <c r="AJ9" s="16">
        <f>RANK(AJ8,$AJ$8:$AM$8,0)</f>
        <v>1</v>
      </c>
      <c r="AK9" s="16">
        <f t="shared" ref="AK9:AM9" si="18">RANK(AK8,$AJ$8:$AM$8,0)</f>
        <v>4</v>
      </c>
      <c r="AL9" s="23">
        <f t="shared" si="18"/>
        <v>2</v>
      </c>
      <c r="AM9" s="17">
        <f t="shared" si="18"/>
        <v>3</v>
      </c>
    </row>
    <row r="12" spans="1:39" x14ac:dyDescent="0.3">
      <c r="AI12" s="28" t="s">
        <v>57</v>
      </c>
      <c r="AJ12" s="28"/>
      <c r="AK12" s="28"/>
      <c r="AL12" s="28"/>
      <c r="AM12" s="28"/>
    </row>
    <row r="13" spans="1:39" x14ac:dyDescent="0.3">
      <c r="AI13" s="28"/>
      <c r="AJ13" s="28"/>
      <c r="AK13" s="28"/>
      <c r="AL13" s="28"/>
      <c r="AM13" s="28"/>
    </row>
    <row r="14" spans="1:39" x14ac:dyDescent="0.3">
      <c r="AI14" s="28"/>
      <c r="AJ14" s="28"/>
      <c r="AK14" s="28"/>
      <c r="AL14" s="28"/>
      <c r="AM14" s="28"/>
    </row>
  </sheetData>
  <mergeCells count="7">
    <mergeCell ref="AI12:AM14"/>
    <mergeCell ref="A8:E8"/>
    <mergeCell ref="G8:K8"/>
    <mergeCell ref="M8:P8"/>
    <mergeCell ref="R8:U8"/>
    <mergeCell ref="W8:AA8"/>
    <mergeCell ref="AC8:AG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/>
  </sheetViews>
  <sheetFormatPr baseColWidth="12" defaultRowHeight="20" x14ac:dyDescent="0.3"/>
  <cols>
    <col min="1" max="3" width="18" customWidth="1"/>
  </cols>
  <sheetData>
    <row r="1" spans="1:3" ht="53" customHeight="1" x14ac:dyDescent="0.3">
      <c r="A1" s="1"/>
      <c r="B1" s="5" t="s">
        <v>5</v>
      </c>
      <c r="C1" s="3" t="s">
        <v>82</v>
      </c>
    </row>
    <row r="2" spans="1:3" ht="53" customHeight="1" x14ac:dyDescent="0.3">
      <c r="A2" s="25" t="s">
        <v>83</v>
      </c>
      <c r="B2" s="8"/>
      <c r="C2" s="9" t="s">
        <v>86</v>
      </c>
    </row>
    <row r="3" spans="1:3" ht="53" customHeight="1" x14ac:dyDescent="0.3">
      <c r="A3" s="7" t="s">
        <v>84</v>
      </c>
      <c r="B3" s="8"/>
      <c r="C3" s="9" t="s">
        <v>87</v>
      </c>
    </row>
    <row r="4" spans="1:3" ht="53" customHeight="1" x14ac:dyDescent="0.3">
      <c r="A4" s="29" t="s">
        <v>85</v>
      </c>
      <c r="B4" s="13" t="s">
        <v>88</v>
      </c>
      <c r="C4" s="14"/>
    </row>
    <row r="5" spans="1:3" ht="53" customHeight="1" x14ac:dyDescent="0.3">
      <c r="A5" s="15" t="s">
        <v>50</v>
      </c>
      <c r="B5" s="16"/>
      <c r="C5" s="17" t="s">
        <v>89</v>
      </c>
    </row>
    <row r="7" spans="1:3" x14ac:dyDescent="0.3">
      <c r="A7" s="30" t="s">
        <v>90</v>
      </c>
      <c r="B7" s="30"/>
      <c r="C7" s="30"/>
    </row>
    <row r="8" spans="1:3" x14ac:dyDescent="0.3">
      <c r="A8" s="30"/>
      <c r="B8" s="30"/>
      <c r="C8" s="30"/>
    </row>
  </sheetData>
  <mergeCells count="1">
    <mergeCell ref="A7:C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Microsoft Office ユーザー</cp:lastModifiedBy>
  <dcterms:created xsi:type="dcterms:W3CDTF">2018-02-15T18:59:24Z</dcterms:created>
  <dcterms:modified xsi:type="dcterms:W3CDTF">2018-02-22T15:27:29Z</dcterms:modified>
</cp:coreProperties>
</file>